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65491" windowWidth="9570" windowHeight="11640" activeTab="1"/>
  </bookViews>
  <sheets>
    <sheet name="ELENCO" sheetId="1" r:id="rId1"/>
    <sheet name="computo" sheetId="2" r:id="rId2"/>
    <sheet name="quadro economico" sheetId="3" r:id="rId3"/>
  </sheets>
  <definedNames>
    <definedName name="_xlnm.Print_Titles" localSheetId="1">'computo'!$1:$3</definedName>
  </definedNames>
  <calcPr fullCalcOnLoad="1"/>
</workbook>
</file>

<file path=xl/sharedStrings.xml><?xml version="1.0" encoding="utf-8"?>
<sst xmlns="http://schemas.openxmlformats.org/spreadsheetml/2006/main" count="175" uniqueCount="72">
  <si>
    <t>Pulizia delle scarpate da erbe infestanti e regolarizzazione del terreno eseguita a mano o con mezzi meccanici, compreso il trasporto e lo smaltimento del materiale di risulta</t>
  </si>
  <si>
    <t>Fornitura e posa in opera di impianto di irrigazione con irrigatori a scomparsa comprese le centraline elettroniche per la programmazione dell'irrigazione stessa come da prescrizioni dell'ufficio tecnico; il tutto eseguito a perfetta regola d'arte</t>
  </si>
  <si>
    <t>al ml</t>
  </si>
  <si>
    <t>al mq</t>
  </si>
  <si>
    <t>Fornitura in opera di muretto in calcestruzzo realizzato con cemento al 250, ed inerti granitici indicati dal commitente il tutto eseguito per dare all'opera una finitura a faccia vista dopo la lavatura a pressione, di sezione rettangolare delle dimensioni di cm.30 di altezza e 20 di larghezza , da realizzarsi in opera su fondazione anch'essa di calcestruzzo delle dimensioni di cm.30x10 di altezza, come da prescrizioni dell'ufficio tecnico; il tutto eseguito a perfetta regola d'arte</t>
  </si>
  <si>
    <t>Computo estimativo delle opere di sistemazione esterna degli edifici 3 e 5</t>
  </si>
  <si>
    <t>Sommano</t>
  </si>
  <si>
    <t>TOTALE</t>
  </si>
  <si>
    <t>Fornitura e posa in opera di concime e sementi per la formazione di tappetto erboso rustico con miscela al 50% di sementi del tipo Dicondra repens, 25% di Festuca arundinacea e 25% di Trifolium subterraneum come da prescrizioni dell'ufficio tecnico;compresa la ricopertura del seme, il tutto eseguito a perfetta regola d'arte</t>
  </si>
  <si>
    <t>u. mis</t>
  </si>
  <si>
    <t>quantità</t>
  </si>
  <si>
    <t>totali</t>
  </si>
  <si>
    <t xml:space="preserve">aree ad alta densità di infestanti </t>
  </si>
  <si>
    <t xml:space="preserve">aree a media densità di infestanti </t>
  </si>
  <si>
    <t xml:space="preserve">Diradamento  di pineta adulta, mediante taglio dei soggetti deperienti </t>
  </si>
  <si>
    <t xml:space="preserve">per esemplari di altezza fino a 10m </t>
  </si>
  <si>
    <t>cad</t>
  </si>
  <si>
    <t xml:space="preserve">per esemplari di altezza da 10 m fino a 16 m </t>
  </si>
  <si>
    <t xml:space="preserve">Espianto alberi </t>
  </si>
  <si>
    <t>fusto &lt; 30 cm</t>
  </si>
  <si>
    <t>fusto &lt; 50 cm</t>
  </si>
  <si>
    <t>fusto &lt; cm 80</t>
  </si>
  <si>
    <t>fusto &gt; 80 cm</t>
  </si>
  <si>
    <t>Spalcatura di pino</t>
  </si>
  <si>
    <t>esemplari di altezza fino a 10 m</t>
  </si>
  <si>
    <t>esemplari di altezza da 10 m fino a 16 m</t>
  </si>
  <si>
    <t>esemplari di altezza da 16 m fino a 25 m</t>
  </si>
  <si>
    <t>Operaio specializzato</t>
  </si>
  <si>
    <t>h</t>
  </si>
  <si>
    <t>Operaio Comune</t>
  </si>
  <si>
    <t>Mezzo di trasporto Camion</t>
  </si>
  <si>
    <t>costo unit</t>
  </si>
  <si>
    <t xml:space="preserve">Decespugliamento di area boscata con pendenza media superiore al 50%, </t>
  </si>
  <si>
    <r>
      <t>D</t>
    </r>
    <r>
      <rPr>
        <b/>
        <sz val="12"/>
        <rFont val="Times New Roman"/>
        <family val="1"/>
      </rPr>
      <t xml:space="preserve">ecespugliamento di area boscata con pendenza media inferiore al 50%, </t>
    </r>
  </si>
  <si>
    <t>Realizzazione di prato rustico</t>
  </si>
  <si>
    <r>
      <t xml:space="preserve">Fornitura e posa in opera di terra vegetale </t>
    </r>
    <r>
      <rPr>
        <b/>
        <sz val="10"/>
        <rFont val="Arial"/>
        <family val="2"/>
      </rPr>
      <t xml:space="preserve">per uno spessore medio di 10 cm </t>
    </r>
    <r>
      <rPr>
        <sz val="10"/>
        <rFont val="Arial"/>
        <family val="0"/>
      </rPr>
      <t xml:space="preserve"> per la ricarica e la preparazione del terreno alla semina, compreso il trasporto ed ogni onere per la realizzazione del livellamento come da prescrizioni dell'ufficio tecnico; il tutto eseguito a perfetta regola d'arte</t>
    </r>
  </si>
  <si>
    <t>a corpo</t>
  </si>
  <si>
    <t>sicurezza</t>
  </si>
  <si>
    <t>Importi in euro</t>
  </si>
  <si>
    <t>a)</t>
  </si>
  <si>
    <t>LAVORI A MISURA, A CORPO, IN ECONOMIA</t>
  </si>
  <si>
    <t xml:space="preserve">     1) </t>
  </si>
  <si>
    <t>importo per l'esecuzione delle lavorazioni a corpo e a misura</t>
  </si>
  <si>
    <t xml:space="preserve">     2)</t>
  </si>
  <si>
    <t>importo per l'attuazione dei piani per la sicurezza</t>
  </si>
  <si>
    <t>Importo totale opere a base di appalto</t>
  </si>
  <si>
    <t>b)</t>
  </si>
  <si>
    <t>SOMME A DISPOSIZIONE</t>
  </si>
  <si>
    <t xml:space="preserve">     4)</t>
  </si>
  <si>
    <t>spese per pubblicità e, se previste, opere artistiche</t>
  </si>
  <si>
    <t>Importo totale somme a disposizione e oneri vari</t>
  </si>
  <si>
    <t>TOTALE QUADRO ECONOMICO</t>
  </si>
  <si>
    <t>QUADRO ECONOMICO</t>
  </si>
  <si>
    <t>spese tecniche di progettazione, direzione lavori, coordinamento sicurezza, (art. 18 L. 109/94)</t>
  </si>
  <si>
    <t>Ufficio tecnico</t>
  </si>
  <si>
    <t>Sardegna Ricerche</t>
  </si>
  <si>
    <t>Parco Tecnologico della Sardegna</t>
  </si>
  <si>
    <t xml:space="preserve">     3)</t>
  </si>
  <si>
    <t>c)</t>
  </si>
  <si>
    <t>IVA Lavori</t>
  </si>
  <si>
    <t>d)</t>
  </si>
  <si>
    <t>IVA Somme a disposizione</t>
  </si>
  <si>
    <t>Totale IVA</t>
  </si>
  <si>
    <t>Sommano Lavori e somme a disposizione</t>
  </si>
  <si>
    <t>a</t>
  </si>
  <si>
    <t>b</t>
  </si>
  <si>
    <t>c</t>
  </si>
  <si>
    <t>d</t>
  </si>
  <si>
    <t>Fornitura, trasporto e scarico nelle zone indicate dal committente di 1.000 cantonetti in granito a spacco delle dimensioni cm 40 x 18 x 15 per la sistemazione di alcune parti del muretto del sentiero a quota 100 e di alcune zone del laghetto sul rio Palaceris. La posa in opera dei cantonetti verrà compensata  in economia valutando le ore effettivamente impiegate.</t>
  </si>
  <si>
    <t>Elenco Prezzi  delle opere di sistemazione esterna degli edifici 3 e 5</t>
  </si>
  <si>
    <r>
      <t xml:space="preserve">Fornitura in opera di pavimentazione in calcestruzzo realizzata con cemento al 250 di sezione rettangolare delle dimensioni di cm 160 di lunghezza e 60 di larghezza dello spessore di cm. 10 per la realizzazione di percorso pedonale, </t>
    </r>
    <r>
      <rPr>
        <sz val="10"/>
        <color indexed="8"/>
        <rFont val="Garamond"/>
        <family val="1"/>
      </rPr>
      <t xml:space="preserve">posate su sottofondo di sabbia  dello spessore di cm 5, compreso lo scavo per fare posto al cassonetto, la rullatura del piano di posa, la fornitura, il trasporto e la posa delle lastre, il riempimento dei vuoti con terra agraria e il trasporto dei materiali di risulta in discarica, </t>
    </r>
    <r>
      <rPr>
        <sz val="10"/>
        <color indexed="8"/>
        <rFont val="Times New Roman"/>
        <family val="1"/>
      </rPr>
      <t>come da prescrizioni dell'ufficio tecnico; il tutto eseguito a perfetta regola d'arte</t>
    </r>
  </si>
  <si>
    <t>Fornitura in opera di canaletta in calcestruzzo realizzata in conglomerato cementizio avente una Rck almeno al 250 kg/cmq,  di sezione trapezoidale delle dimensioni di cm.40 di altezza, 35 di fondo e 55 di larghezza compresa la svasatura, dello spessore di cm. 10. compresa la costipazione del terreno di appoggio  della canaletta e il bloccaggio della stessa onde evitare lo slittamento, come da prescrizioni dell'ufficio tecnico; il tutto eseguito a perfetta regola d'arte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</si>
</sst>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0_ ;\-#,##0.00\ 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* #,##0.00_-;\-* #,##0.00_-;_-* &quot;-&quot;_-;_-@_-"/>
  </numFmts>
  <fonts count="17">
    <font>
      <sz val="10"/>
      <name val="Arial"/>
      <family val="0"/>
    </font>
    <font>
      <b/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sz val="10"/>
      <color indexed="8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44" fontId="0" fillId="0" borderId="0" xfId="17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/>
    </xf>
    <xf numFmtId="44" fontId="0" fillId="2" borderId="1" xfId="17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43" fontId="0" fillId="0" borderId="1" xfId="18" applyFill="1" applyBorder="1" applyAlignment="1">
      <alignment/>
    </xf>
    <xf numFmtId="44" fontId="0" fillId="0" borderId="1" xfId="17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44" fontId="0" fillId="0" borderId="1" xfId="17" applyFill="1" applyBorder="1" applyAlignment="1">
      <alignment horizontal="center"/>
    </xf>
    <xf numFmtId="165" fontId="2" fillId="0" borderId="1" xfId="17" applyNumberFormat="1" applyFont="1" applyFill="1" applyBorder="1" applyAlignment="1">
      <alignment/>
    </xf>
    <xf numFmtId="165" fontId="0" fillId="0" borderId="1" xfId="17" applyNumberForma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44" fontId="1" fillId="0" borderId="1" xfId="17" applyFont="1" applyFill="1" applyBorder="1" applyAlignment="1">
      <alignment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44" fontId="0" fillId="0" borderId="1" xfId="17" applyFont="1" applyFill="1" applyBorder="1" applyAlignment="1">
      <alignment/>
    </xf>
    <xf numFmtId="44" fontId="0" fillId="0" borderId="0" xfId="17" applyFill="1" applyAlignment="1">
      <alignment/>
    </xf>
    <xf numFmtId="44" fontId="1" fillId="2" borderId="1" xfId="17" applyFont="1" applyFill="1" applyBorder="1" applyAlignment="1">
      <alignment/>
    </xf>
    <xf numFmtId="0" fontId="10" fillId="0" borderId="0" xfId="0" applyFont="1" applyAlignment="1">
      <alignment/>
    </xf>
    <xf numFmtId="41" fontId="11" fillId="0" borderId="0" xfId="19" applyFont="1" applyFill="1" applyAlignment="1">
      <alignment vertical="center"/>
    </xf>
    <xf numFmtId="41" fontId="10" fillId="0" borderId="0" xfId="19" applyFont="1" applyFill="1" applyAlignment="1">
      <alignment horizontal="right" vertical="center"/>
    </xf>
    <xf numFmtId="41" fontId="11" fillId="0" borderId="0" xfId="19" applyFont="1" applyFill="1" applyAlignment="1">
      <alignment horizontal="center" vertical="center"/>
    </xf>
    <xf numFmtId="41" fontId="4" fillId="0" borderId="1" xfId="19" applyFont="1" applyFill="1" applyBorder="1" applyAlignment="1">
      <alignment horizontal="center" vertical="center"/>
    </xf>
    <xf numFmtId="41" fontId="4" fillId="0" borderId="0" xfId="19" applyFont="1" applyFill="1" applyAlignment="1">
      <alignment horizontal="left" vertical="center"/>
    </xf>
    <xf numFmtId="41" fontId="4" fillId="0" borderId="0" xfId="19" applyFont="1" applyFill="1" applyBorder="1" applyAlignment="1">
      <alignment horizontal="right" vertical="center"/>
    </xf>
    <xf numFmtId="170" fontId="4" fillId="0" borderId="0" xfId="19" applyNumberFormat="1" applyFont="1" applyFill="1" applyBorder="1" applyAlignment="1">
      <alignment vertical="center"/>
    </xf>
    <xf numFmtId="20" fontId="13" fillId="0" borderId="2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20" fontId="13" fillId="0" borderId="4" xfId="0" applyNumberFormat="1" applyFont="1" applyFill="1" applyBorder="1" applyAlignment="1">
      <alignment horizontal="left"/>
    </xf>
    <xf numFmtId="20" fontId="13" fillId="0" borderId="5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justify" vertical="center"/>
    </xf>
    <xf numFmtId="0" fontId="13" fillId="0" borderId="2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justify"/>
    </xf>
    <xf numFmtId="44" fontId="11" fillId="0" borderId="6" xfId="17" applyFont="1" applyFill="1" applyBorder="1" applyAlignment="1">
      <alignment/>
    </xf>
    <xf numFmtId="44" fontId="5" fillId="0" borderId="6" xfId="17" applyFont="1" applyFill="1" applyBorder="1" applyAlignment="1">
      <alignment horizontal="right"/>
    </xf>
    <xf numFmtId="44" fontId="4" fillId="0" borderId="7" xfId="17" applyFont="1" applyFill="1" applyBorder="1" applyAlignment="1">
      <alignment/>
    </xf>
    <xf numFmtId="44" fontId="4" fillId="3" borderId="8" xfId="17" applyFont="1" applyFill="1" applyBorder="1" applyAlignment="1">
      <alignment/>
    </xf>
    <xf numFmtId="44" fontId="5" fillId="3" borderId="6" xfId="17" applyFont="1" applyFill="1" applyBorder="1" applyAlignment="1">
      <alignment/>
    </xf>
    <xf numFmtId="44" fontId="4" fillId="0" borderId="6" xfId="17" applyFont="1" applyFill="1" applyBorder="1" applyAlignment="1">
      <alignment horizontal="right"/>
    </xf>
    <xf numFmtId="44" fontId="4" fillId="0" borderId="7" xfId="17" applyFont="1" applyFill="1" applyBorder="1" applyAlignment="1">
      <alignment horizontal="right"/>
    </xf>
    <xf numFmtId="44" fontId="4" fillId="0" borderId="9" xfId="17" applyFont="1" applyFill="1" applyBorder="1" applyAlignment="1">
      <alignment vertical="center"/>
    </xf>
    <xf numFmtId="41" fontId="11" fillId="0" borderId="10" xfId="19" applyFont="1" applyFill="1" applyBorder="1" applyAlignment="1">
      <alignment horizontal="center" vertical="center"/>
    </xf>
    <xf numFmtId="41" fontId="4" fillId="0" borderId="11" xfId="19" applyFont="1" applyFill="1" applyBorder="1" applyAlignment="1">
      <alignment horizontal="left" vertical="center"/>
    </xf>
    <xf numFmtId="41" fontId="13" fillId="0" borderId="5" xfId="19" applyFont="1" applyFill="1" applyBorder="1" applyAlignment="1">
      <alignment vertical="center"/>
    </xf>
    <xf numFmtId="41" fontId="11" fillId="0" borderId="12" xfId="19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right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4" fillId="0" borderId="1" xfId="0" applyFont="1" applyBorder="1" applyAlignment="1">
      <alignment/>
    </xf>
    <xf numFmtId="0" fontId="14" fillId="4" borderId="1" xfId="0" applyFont="1" applyFill="1" applyBorder="1" applyAlignment="1">
      <alignment/>
    </xf>
    <xf numFmtId="0" fontId="0" fillId="4" borderId="14" xfId="0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7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4" fontId="0" fillId="0" borderId="7" xfId="17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4" fontId="0" fillId="0" borderId="18" xfId="17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44" fontId="0" fillId="0" borderId="20" xfId="17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4" fontId="0" fillId="0" borderId="24" xfId="17" applyFill="1" applyBorder="1" applyAlignment="1">
      <alignment horizontal="center" vertical="center" wrapText="1"/>
    </xf>
    <xf numFmtId="44" fontId="1" fillId="0" borderId="20" xfId="17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1" fontId="4" fillId="0" borderId="0" xfId="19" applyFont="1" applyFill="1" applyAlignment="1" quotePrefix="1">
      <alignment horizontal="left" vertical="center" wrapText="1"/>
    </xf>
    <xf numFmtId="0" fontId="12" fillId="0" borderId="0" xfId="0" applyFont="1" applyFill="1" applyAlignment="1">
      <alignment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31">
      <selection activeCell="C36" sqref="C36"/>
    </sheetView>
  </sheetViews>
  <sheetFormatPr defaultColWidth="9.140625" defaultRowHeight="12.75"/>
  <cols>
    <col min="3" max="3" width="50.421875" style="0" customWidth="1"/>
    <col min="5" max="5" width="14.140625" style="0" customWidth="1"/>
  </cols>
  <sheetData>
    <row r="1" spans="1:5" ht="25.5">
      <c r="A1" s="89"/>
      <c r="B1" s="90"/>
      <c r="C1" s="91" t="s">
        <v>69</v>
      </c>
      <c r="D1" s="92"/>
      <c r="E1" s="93"/>
    </row>
    <row r="2" spans="1:5" ht="15.75">
      <c r="A2" s="94"/>
      <c r="B2" s="63"/>
      <c r="C2" s="74"/>
      <c r="D2" s="75"/>
      <c r="E2" s="95"/>
    </row>
    <row r="3" spans="1:5" ht="15.75">
      <c r="A3" s="94"/>
      <c r="B3" s="63"/>
      <c r="C3" s="75"/>
      <c r="D3" s="74" t="s">
        <v>9</v>
      </c>
      <c r="E3" s="101" t="s">
        <v>31</v>
      </c>
    </row>
    <row r="4" spans="1:5" ht="31.5">
      <c r="A4" s="96">
        <v>1</v>
      </c>
      <c r="B4" s="77"/>
      <c r="C4" s="78" t="s">
        <v>33</v>
      </c>
      <c r="D4" s="76"/>
      <c r="E4" s="95"/>
    </row>
    <row r="5" spans="1:5" ht="15.75">
      <c r="A5" s="94"/>
      <c r="B5" s="63" t="s">
        <v>64</v>
      </c>
      <c r="C5" s="79" t="s">
        <v>12</v>
      </c>
      <c r="D5" s="75" t="s">
        <v>16</v>
      </c>
      <c r="E5" s="95">
        <v>1</v>
      </c>
    </row>
    <row r="6" spans="1:5" ht="15.75">
      <c r="A6" s="94"/>
      <c r="B6" s="63" t="s">
        <v>65</v>
      </c>
      <c r="C6" s="79" t="s">
        <v>13</v>
      </c>
      <c r="D6" s="75" t="s">
        <v>16</v>
      </c>
      <c r="E6" s="95">
        <v>0.75</v>
      </c>
    </row>
    <row r="7" spans="1:5" ht="15.75">
      <c r="A7" s="94"/>
      <c r="B7" s="63"/>
      <c r="C7" s="74"/>
      <c r="D7" s="75"/>
      <c r="E7" s="95"/>
    </row>
    <row r="8" spans="1:5" ht="31.5">
      <c r="A8" s="96">
        <v>2</v>
      </c>
      <c r="B8" s="77"/>
      <c r="C8" s="78" t="s">
        <v>32</v>
      </c>
      <c r="D8" s="75"/>
      <c r="E8" s="95"/>
    </row>
    <row r="9" spans="1:5" ht="15.75">
      <c r="A9" s="94"/>
      <c r="B9" s="63" t="s">
        <v>64</v>
      </c>
      <c r="C9" s="79" t="s">
        <v>12</v>
      </c>
      <c r="D9" s="75" t="s">
        <v>16</v>
      </c>
      <c r="E9" s="95">
        <v>1.2</v>
      </c>
    </row>
    <row r="10" spans="1:5" ht="15.75">
      <c r="A10" s="94"/>
      <c r="B10" s="63" t="s">
        <v>65</v>
      </c>
      <c r="C10" s="79" t="s">
        <v>13</v>
      </c>
      <c r="D10" s="75" t="s">
        <v>16</v>
      </c>
      <c r="E10" s="95">
        <v>0.9</v>
      </c>
    </row>
    <row r="11" spans="1:5" ht="15.75">
      <c r="A11" s="94"/>
      <c r="B11" s="63"/>
      <c r="C11" s="74"/>
      <c r="D11" s="75"/>
      <c r="E11" s="95"/>
    </row>
    <row r="12" spans="1:5" ht="31.5">
      <c r="A12" s="96">
        <v>3</v>
      </c>
      <c r="B12" s="77"/>
      <c r="C12" s="80" t="s">
        <v>14</v>
      </c>
      <c r="D12" s="75"/>
      <c r="E12" s="95"/>
    </row>
    <row r="13" spans="1:5" ht="15.75">
      <c r="A13" s="94"/>
      <c r="B13" s="63" t="s">
        <v>64</v>
      </c>
      <c r="C13" s="79" t="s">
        <v>15</v>
      </c>
      <c r="D13" s="75" t="s">
        <v>16</v>
      </c>
      <c r="E13" s="95">
        <v>120</v>
      </c>
    </row>
    <row r="14" spans="1:5" ht="15.75">
      <c r="A14" s="94"/>
      <c r="B14" s="63" t="s">
        <v>65</v>
      </c>
      <c r="C14" s="79" t="s">
        <v>17</v>
      </c>
      <c r="D14" s="75" t="s">
        <v>16</v>
      </c>
      <c r="E14" s="95">
        <v>190</v>
      </c>
    </row>
    <row r="15" spans="1:5" ht="15.75">
      <c r="A15" s="94"/>
      <c r="B15" s="63"/>
      <c r="C15" s="74"/>
      <c r="D15" s="75"/>
      <c r="E15" s="95"/>
    </row>
    <row r="16" spans="1:5" ht="15.75">
      <c r="A16" s="96">
        <v>4</v>
      </c>
      <c r="B16" s="77"/>
      <c r="C16" s="78" t="s">
        <v>18</v>
      </c>
      <c r="D16" s="75"/>
      <c r="E16" s="95"/>
    </row>
    <row r="17" spans="1:5" ht="15.75">
      <c r="A17" s="94"/>
      <c r="B17" s="63" t="s">
        <v>64</v>
      </c>
      <c r="C17" s="79" t="s">
        <v>19</v>
      </c>
      <c r="D17" s="75" t="s">
        <v>16</v>
      </c>
      <c r="E17" s="95">
        <v>60</v>
      </c>
    </row>
    <row r="18" spans="1:5" ht="15.75">
      <c r="A18" s="94"/>
      <c r="B18" s="63" t="s">
        <v>65</v>
      </c>
      <c r="C18" s="79" t="s">
        <v>20</v>
      </c>
      <c r="D18" s="75" t="s">
        <v>16</v>
      </c>
      <c r="E18" s="95">
        <v>84</v>
      </c>
    </row>
    <row r="19" spans="1:5" ht="15.75">
      <c r="A19" s="94"/>
      <c r="B19" s="63" t="s">
        <v>66</v>
      </c>
      <c r="C19" s="79" t="s">
        <v>21</v>
      </c>
      <c r="D19" s="75" t="s">
        <v>16</v>
      </c>
      <c r="E19" s="95">
        <v>115</v>
      </c>
    </row>
    <row r="20" spans="1:5" ht="15.75">
      <c r="A20" s="94"/>
      <c r="B20" s="63" t="s">
        <v>67</v>
      </c>
      <c r="C20" s="79" t="s">
        <v>22</v>
      </c>
      <c r="D20" s="75" t="s">
        <v>16</v>
      </c>
      <c r="E20" s="95">
        <v>190</v>
      </c>
    </row>
    <row r="21" spans="1:5" ht="15.75">
      <c r="A21" s="94"/>
      <c r="B21" s="63"/>
      <c r="C21" s="74"/>
      <c r="D21" s="75"/>
      <c r="E21" s="95"/>
    </row>
    <row r="22" spans="1:5" ht="15.75">
      <c r="A22" s="96">
        <v>5</v>
      </c>
      <c r="B22" s="77"/>
      <c r="C22" s="81" t="s">
        <v>23</v>
      </c>
      <c r="D22" s="75"/>
      <c r="E22" s="95"/>
    </row>
    <row r="23" spans="1:5" ht="15.75">
      <c r="A23" s="94"/>
      <c r="B23" s="63" t="s">
        <v>64</v>
      </c>
      <c r="C23" s="79" t="s">
        <v>24</v>
      </c>
      <c r="D23" s="75" t="s">
        <v>16</v>
      </c>
      <c r="E23" s="95">
        <v>50</v>
      </c>
    </row>
    <row r="24" spans="1:5" ht="15.75">
      <c r="A24" s="94"/>
      <c r="B24" s="63" t="s">
        <v>65</v>
      </c>
      <c r="C24" s="79" t="s">
        <v>25</v>
      </c>
      <c r="D24" s="75" t="s">
        <v>16</v>
      </c>
      <c r="E24" s="95">
        <v>80</v>
      </c>
    </row>
    <row r="25" spans="1:5" ht="15.75">
      <c r="A25" s="94"/>
      <c r="B25" s="63" t="s">
        <v>66</v>
      </c>
      <c r="C25" s="79" t="s">
        <v>26</v>
      </c>
      <c r="D25" s="75" t="s">
        <v>16</v>
      </c>
      <c r="E25" s="95">
        <v>110</v>
      </c>
    </row>
    <row r="26" spans="1:5" ht="15.75">
      <c r="A26" s="94"/>
      <c r="B26" s="63"/>
      <c r="C26" s="74"/>
      <c r="D26" s="75"/>
      <c r="E26" s="95"/>
    </row>
    <row r="27" spans="1:5" ht="15.75">
      <c r="A27" s="94"/>
      <c r="B27" s="63"/>
      <c r="C27" s="82" t="s">
        <v>34</v>
      </c>
      <c r="D27" s="75"/>
      <c r="E27" s="95"/>
    </row>
    <row r="28" spans="1:5" ht="51">
      <c r="A28" s="96">
        <v>6</v>
      </c>
      <c r="B28" s="77"/>
      <c r="C28" s="83" t="s">
        <v>0</v>
      </c>
      <c r="D28" s="75" t="s">
        <v>3</v>
      </c>
      <c r="E28" s="95">
        <v>0.2</v>
      </c>
    </row>
    <row r="29" spans="1:5" ht="15.75">
      <c r="A29" s="94"/>
      <c r="B29" s="63"/>
      <c r="C29" s="75"/>
      <c r="D29" s="75"/>
      <c r="E29" s="95"/>
    </row>
    <row r="30" spans="1:5" ht="76.5">
      <c r="A30" s="96">
        <v>7</v>
      </c>
      <c r="B30" s="77"/>
      <c r="C30" s="83" t="s">
        <v>35</v>
      </c>
      <c r="D30" s="75" t="s">
        <v>3</v>
      </c>
      <c r="E30" s="95">
        <v>2.2</v>
      </c>
    </row>
    <row r="31" spans="1:5" ht="15.75">
      <c r="A31" s="94"/>
      <c r="B31" s="63"/>
      <c r="C31" s="75"/>
      <c r="D31" s="75"/>
      <c r="E31" s="95"/>
    </row>
    <row r="32" spans="1:5" ht="76.5">
      <c r="A32" s="96">
        <v>8</v>
      </c>
      <c r="B32" s="77"/>
      <c r="C32" s="83" t="s">
        <v>8</v>
      </c>
      <c r="D32" s="75" t="s">
        <v>3</v>
      </c>
      <c r="E32" s="95">
        <v>4.2</v>
      </c>
    </row>
    <row r="33" spans="1:5" ht="15.75">
      <c r="A33" s="94"/>
      <c r="B33" s="63"/>
      <c r="C33" s="75"/>
      <c r="D33" s="75"/>
      <c r="E33" s="95"/>
    </row>
    <row r="34" spans="1:5" ht="63.75">
      <c r="A34" s="96">
        <v>9</v>
      </c>
      <c r="B34" s="77"/>
      <c r="C34" s="83" t="s">
        <v>1</v>
      </c>
      <c r="D34" s="75" t="s">
        <v>3</v>
      </c>
      <c r="E34" s="95">
        <v>1</v>
      </c>
    </row>
    <row r="35" spans="1:5" ht="15.75">
      <c r="A35" s="94"/>
      <c r="B35" s="63"/>
      <c r="C35" s="74"/>
      <c r="D35" s="75"/>
      <c r="E35" s="95"/>
    </row>
    <row r="36" spans="1:5" ht="114.75">
      <c r="A36" s="96">
        <v>10</v>
      </c>
      <c r="B36" s="77"/>
      <c r="C36" s="72" t="s">
        <v>71</v>
      </c>
      <c r="D36" s="75" t="s">
        <v>2</v>
      </c>
      <c r="E36" s="95">
        <v>159</v>
      </c>
    </row>
    <row r="37" spans="1:5" ht="15.75">
      <c r="A37" s="94"/>
      <c r="B37" s="63"/>
      <c r="C37" s="75"/>
      <c r="D37" s="75"/>
      <c r="E37" s="95"/>
    </row>
    <row r="38" spans="1:5" ht="127.5">
      <c r="A38" s="96">
        <v>11</v>
      </c>
      <c r="B38" s="77"/>
      <c r="C38" s="72" t="s">
        <v>70</v>
      </c>
      <c r="D38" s="75" t="s">
        <v>2</v>
      </c>
      <c r="E38" s="95">
        <v>40</v>
      </c>
    </row>
    <row r="39" spans="1:5" ht="15.75">
      <c r="A39" s="94"/>
      <c r="B39" s="63"/>
      <c r="C39" s="75"/>
      <c r="D39" s="75"/>
      <c r="E39" s="95"/>
    </row>
    <row r="40" spans="1:5" ht="114.75">
      <c r="A40" s="96">
        <v>12</v>
      </c>
      <c r="B40" s="77"/>
      <c r="C40" s="83" t="s">
        <v>4</v>
      </c>
      <c r="D40" s="75" t="s">
        <v>2</v>
      </c>
      <c r="E40" s="95">
        <v>79.5</v>
      </c>
    </row>
    <row r="41" spans="1:5" ht="89.25">
      <c r="A41" s="96">
        <v>13</v>
      </c>
      <c r="B41" s="77"/>
      <c r="C41" s="83" t="s">
        <v>68</v>
      </c>
      <c r="D41" s="75" t="s">
        <v>36</v>
      </c>
      <c r="E41" s="95">
        <v>4200</v>
      </c>
    </row>
    <row r="42" spans="1:5" ht="15.75">
      <c r="A42" s="96">
        <v>14</v>
      </c>
      <c r="B42" s="77"/>
      <c r="C42" s="83"/>
      <c r="D42" s="75"/>
      <c r="E42" s="95"/>
    </row>
    <row r="43" spans="1:5" ht="15.75">
      <c r="A43" s="96"/>
      <c r="B43" s="77"/>
      <c r="C43" s="84" t="s">
        <v>27</v>
      </c>
      <c r="D43" s="75" t="s">
        <v>28</v>
      </c>
      <c r="E43" s="95">
        <v>22</v>
      </c>
    </row>
    <row r="44" spans="1:5" ht="15.75">
      <c r="A44" s="96"/>
      <c r="B44" s="77"/>
      <c r="C44" s="84" t="s">
        <v>29</v>
      </c>
      <c r="D44" s="75" t="s">
        <v>28</v>
      </c>
      <c r="E44" s="95">
        <v>18</v>
      </c>
    </row>
    <row r="45" spans="1:5" ht="15.75">
      <c r="A45" s="96"/>
      <c r="B45" s="77"/>
      <c r="C45" s="84" t="s">
        <v>30</v>
      </c>
      <c r="D45" s="75" t="s">
        <v>28</v>
      </c>
      <c r="E45" s="95">
        <v>50</v>
      </c>
    </row>
    <row r="46" spans="1:5" ht="16.5" thickBot="1">
      <c r="A46" s="97"/>
      <c r="B46" s="98"/>
      <c r="C46" s="99"/>
      <c r="D46" s="99"/>
      <c r="E46" s="100"/>
    </row>
    <row r="47" spans="1:5" ht="15.75">
      <c r="A47" s="85"/>
      <c r="B47" s="86"/>
      <c r="C47" s="87"/>
      <c r="D47" s="87"/>
      <c r="E47" s="8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38">
      <selection activeCell="C39" sqref="C39"/>
    </sheetView>
  </sheetViews>
  <sheetFormatPr defaultColWidth="9.140625" defaultRowHeight="12.75"/>
  <cols>
    <col min="1" max="1" width="4.8515625" style="65" customWidth="1"/>
    <col min="2" max="2" width="4.57421875" style="6" customWidth="1"/>
    <col min="3" max="3" width="43.8515625" style="0" customWidth="1"/>
    <col min="4" max="4" width="7.00390625" style="0" customWidth="1"/>
    <col min="5" max="5" width="9.28125" style="0" customWidth="1"/>
    <col min="6" max="6" width="17.00390625" style="27" customWidth="1"/>
    <col min="7" max="7" width="12.8515625" style="3" customWidth="1"/>
    <col min="10" max="10" width="10.57421875" style="4" customWidth="1"/>
    <col min="12" max="12" width="14.57421875" style="0" customWidth="1"/>
  </cols>
  <sheetData>
    <row r="1" spans="2:7" ht="25.5">
      <c r="B1" s="62"/>
      <c r="C1" s="13" t="s">
        <v>5</v>
      </c>
      <c r="D1" s="14"/>
      <c r="E1" s="14"/>
      <c r="F1" s="12"/>
      <c r="G1" s="12"/>
    </row>
    <row r="2" spans="2:7" ht="15.75">
      <c r="B2" s="62"/>
      <c r="C2" s="13"/>
      <c r="D2" s="14"/>
      <c r="E2" s="14"/>
      <c r="F2" s="12"/>
      <c r="G2" s="12"/>
    </row>
    <row r="3" spans="2:7" ht="15.75">
      <c r="B3" s="63"/>
      <c r="C3" s="14"/>
      <c r="D3" s="15" t="s">
        <v>9</v>
      </c>
      <c r="E3" s="15" t="s">
        <v>10</v>
      </c>
      <c r="F3" s="16" t="s">
        <v>31</v>
      </c>
      <c r="G3" s="16" t="s">
        <v>11</v>
      </c>
    </row>
    <row r="4" spans="1:7" ht="31.5">
      <c r="A4" s="66">
        <v>1</v>
      </c>
      <c r="B4" s="67"/>
      <c r="C4" s="68" t="s">
        <v>33</v>
      </c>
      <c r="D4" s="12"/>
      <c r="E4" s="14"/>
      <c r="F4" s="12"/>
      <c r="G4" s="12"/>
    </row>
    <row r="5" spans="2:7" ht="15.75">
      <c r="B5" s="62" t="s">
        <v>64</v>
      </c>
      <c r="C5" s="9" t="s">
        <v>12</v>
      </c>
      <c r="D5" s="10" t="s">
        <v>16</v>
      </c>
      <c r="E5" s="17">
        <v>2900</v>
      </c>
      <c r="F5" s="12">
        <v>1</v>
      </c>
      <c r="G5" s="12">
        <f>F5*E5</f>
        <v>2900</v>
      </c>
    </row>
    <row r="6" spans="2:7" ht="15.75">
      <c r="B6" s="62" t="s">
        <v>65</v>
      </c>
      <c r="C6" s="9" t="s">
        <v>13</v>
      </c>
      <c r="D6" s="10" t="s">
        <v>16</v>
      </c>
      <c r="E6" s="17">
        <v>3800</v>
      </c>
      <c r="F6" s="12">
        <v>0.75</v>
      </c>
      <c r="G6" s="12">
        <f>F6*E6</f>
        <v>2850</v>
      </c>
    </row>
    <row r="7" spans="2:7" ht="15.75">
      <c r="B7" s="62"/>
      <c r="C7" s="13"/>
      <c r="D7" s="14"/>
      <c r="E7" s="14"/>
      <c r="F7" s="12"/>
      <c r="G7" s="12"/>
    </row>
    <row r="8" spans="1:7" ht="31.5">
      <c r="A8" s="66">
        <v>2</v>
      </c>
      <c r="B8" s="67"/>
      <c r="C8" s="68" t="s">
        <v>32</v>
      </c>
      <c r="D8" s="14"/>
      <c r="E8" s="18"/>
      <c r="F8" s="12"/>
      <c r="G8" s="12"/>
    </row>
    <row r="9" spans="2:7" ht="15.75">
      <c r="B9" s="62" t="s">
        <v>64</v>
      </c>
      <c r="C9" s="9" t="s">
        <v>12</v>
      </c>
      <c r="D9" s="10" t="s">
        <v>16</v>
      </c>
      <c r="E9" s="18">
        <v>1000</v>
      </c>
      <c r="F9" s="12">
        <v>1.2</v>
      </c>
      <c r="G9" s="12">
        <f>F9*E9</f>
        <v>1200</v>
      </c>
    </row>
    <row r="10" spans="2:7" ht="15.75">
      <c r="B10" s="62" t="s">
        <v>65</v>
      </c>
      <c r="C10" s="9" t="s">
        <v>13</v>
      </c>
      <c r="D10" s="10" t="s">
        <v>16</v>
      </c>
      <c r="E10" s="18">
        <v>2000</v>
      </c>
      <c r="F10" s="12">
        <v>0.9</v>
      </c>
      <c r="G10" s="12">
        <f>F10*E10</f>
        <v>1800</v>
      </c>
    </row>
    <row r="11" spans="2:7" ht="15.75">
      <c r="B11" s="62"/>
      <c r="C11" s="13"/>
      <c r="D11" s="14"/>
      <c r="E11" s="14"/>
      <c r="F11" s="12"/>
      <c r="G11" s="12"/>
    </row>
    <row r="12" spans="1:7" ht="31.5">
      <c r="A12" s="66">
        <v>3</v>
      </c>
      <c r="B12" s="67"/>
      <c r="C12" s="69" t="s">
        <v>14</v>
      </c>
      <c r="D12" s="10"/>
      <c r="E12" s="11"/>
      <c r="F12" s="12"/>
      <c r="G12" s="12"/>
    </row>
    <row r="13" spans="2:7" ht="15.75">
      <c r="B13" s="62" t="s">
        <v>64</v>
      </c>
      <c r="C13" s="9" t="s">
        <v>15</v>
      </c>
      <c r="D13" s="10" t="s">
        <v>16</v>
      </c>
      <c r="E13" s="11">
        <v>20</v>
      </c>
      <c r="F13" s="12">
        <v>120</v>
      </c>
      <c r="G13" s="12">
        <f>E13*F13</f>
        <v>2400</v>
      </c>
    </row>
    <row r="14" spans="2:7" ht="15.75">
      <c r="B14" s="62" t="s">
        <v>65</v>
      </c>
      <c r="C14" s="9" t="s">
        <v>17</v>
      </c>
      <c r="D14" s="10" t="s">
        <v>16</v>
      </c>
      <c r="E14" s="11">
        <v>10</v>
      </c>
      <c r="F14" s="12">
        <v>190</v>
      </c>
      <c r="G14" s="12">
        <f>E14*F14</f>
        <v>1900</v>
      </c>
    </row>
    <row r="15" spans="2:7" ht="15.75">
      <c r="B15" s="62"/>
      <c r="C15" s="13"/>
      <c r="D15" s="14"/>
      <c r="E15" s="14"/>
      <c r="F15" s="12"/>
      <c r="G15" s="12"/>
    </row>
    <row r="16" spans="1:7" ht="15.75">
      <c r="A16" s="66">
        <v>4</v>
      </c>
      <c r="B16" s="67"/>
      <c r="C16" s="70" t="s">
        <v>18</v>
      </c>
      <c r="D16" s="10"/>
      <c r="E16" s="11"/>
      <c r="F16" s="12"/>
      <c r="G16" s="12"/>
    </row>
    <row r="17" spans="2:7" ht="15.75">
      <c r="B17" s="62" t="s">
        <v>64</v>
      </c>
      <c r="C17" s="9" t="s">
        <v>19</v>
      </c>
      <c r="D17" s="10" t="s">
        <v>16</v>
      </c>
      <c r="E17" s="11"/>
      <c r="F17" s="12">
        <v>60</v>
      </c>
      <c r="G17" s="12"/>
    </row>
    <row r="18" spans="2:7" ht="15.75">
      <c r="B18" s="62" t="s">
        <v>65</v>
      </c>
      <c r="C18" s="9" t="s">
        <v>20</v>
      </c>
      <c r="D18" s="10" t="s">
        <v>16</v>
      </c>
      <c r="E18" s="11"/>
      <c r="F18" s="12">
        <v>84</v>
      </c>
      <c r="G18" s="12"/>
    </row>
    <row r="19" spans="2:7" ht="15.75">
      <c r="B19" s="62" t="s">
        <v>66</v>
      </c>
      <c r="C19" s="9" t="s">
        <v>21</v>
      </c>
      <c r="D19" s="10" t="s">
        <v>16</v>
      </c>
      <c r="E19" s="11"/>
      <c r="F19" s="12">
        <v>115</v>
      </c>
      <c r="G19" s="12"/>
    </row>
    <row r="20" spans="2:7" ht="15.75">
      <c r="B20" s="62" t="s">
        <v>67</v>
      </c>
      <c r="C20" s="9" t="s">
        <v>22</v>
      </c>
      <c r="D20" s="10" t="s">
        <v>16</v>
      </c>
      <c r="E20" s="11"/>
      <c r="F20" s="12">
        <v>190</v>
      </c>
      <c r="G20" s="12"/>
    </row>
    <row r="21" spans="2:7" ht="15.75">
      <c r="B21" s="62"/>
      <c r="C21" s="13"/>
      <c r="D21" s="14"/>
      <c r="E21" s="14"/>
      <c r="F21" s="12"/>
      <c r="G21" s="12"/>
    </row>
    <row r="22" spans="1:7" ht="15.75">
      <c r="A22" s="66">
        <v>5</v>
      </c>
      <c r="B22" s="67"/>
      <c r="C22" s="71" t="s">
        <v>23</v>
      </c>
      <c r="D22" s="10"/>
      <c r="E22" s="11"/>
      <c r="F22" s="12"/>
      <c r="G22" s="12"/>
    </row>
    <row r="23" spans="2:7" ht="15.75">
      <c r="B23" s="62" t="s">
        <v>64</v>
      </c>
      <c r="C23" s="9" t="s">
        <v>24</v>
      </c>
      <c r="D23" s="10" t="s">
        <v>16</v>
      </c>
      <c r="E23" s="11">
        <v>10</v>
      </c>
      <c r="F23" s="12">
        <v>50</v>
      </c>
      <c r="G23" s="12">
        <f>F23*E23</f>
        <v>500</v>
      </c>
    </row>
    <row r="24" spans="2:7" ht="15.75">
      <c r="B24" s="62" t="s">
        <v>65</v>
      </c>
      <c r="C24" s="9" t="s">
        <v>25</v>
      </c>
      <c r="D24" s="10" t="s">
        <v>16</v>
      </c>
      <c r="E24" s="11">
        <v>4</v>
      </c>
      <c r="F24" s="12">
        <v>80</v>
      </c>
      <c r="G24" s="12">
        <f>F24*E24</f>
        <v>320</v>
      </c>
    </row>
    <row r="25" spans="2:7" ht="15.75">
      <c r="B25" s="62" t="s">
        <v>66</v>
      </c>
      <c r="C25" s="9" t="s">
        <v>26</v>
      </c>
      <c r="D25" s="10" t="s">
        <v>16</v>
      </c>
      <c r="E25" s="11">
        <v>4</v>
      </c>
      <c r="F25" s="12">
        <v>110</v>
      </c>
      <c r="G25" s="12">
        <f>F25*E25</f>
        <v>440</v>
      </c>
    </row>
    <row r="26" spans="2:7" ht="15.75">
      <c r="B26" s="62"/>
      <c r="C26" s="13"/>
      <c r="D26" s="14"/>
      <c r="E26" s="14"/>
      <c r="F26" s="12"/>
      <c r="G26" s="12"/>
    </row>
    <row r="27" spans="2:7" ht="15.75">
      <c r="B27" s="62"/>
      <c r="C27" s="19"/>
      <c r="D27" s="10"/>
      <c r="E27" s="11"/>
      <c r="F27" s="12"/>
      <c r="G27" s="12"/>
    </row>
    <row r="28" spans="2:7" ht="15.75">
      <c r="B28" s="62"/>
      <c r="C28" s="20"/>
      <c r="D28" s="10"/>
      <c r="E28" s="11"/>
      <c r="F28" s="12"/>
      <c r="G28" s="12"/>
    </row>
    <row r="29" spans="2:7" ht="15.75">
      <c r="B29" s="62"/>
      <c r="C29" s="14"/>
      <c r="D29" s="14"/>
      <c r="E29" s="14"/>
      <c r="F29" s="12"/>
      <c r="G29" s="12"/>
    </row>
    <row r="30" spans="2:7" ht="15.75">
      <c r="B30" s="62"/>
      <c r="C30" s="21" t="s">
        <v>6</v>
      </c>
      <c r="D30" s="10"/>
      <c r="E30" s="11"/>
      <c r="F30" s="12"/>
      <c r="G30" s="22">
        <f>SUM(G5:G29)</f>
        <v>14310</v>
      </c>
    </row>
    <row r="31" spans="2:7" ht="15.75">
      <c r="B31" s="62"/>
      <c r="C31" s="21"/>
      <c r="D31" s="10"/>
      <c r="E31" s="11"/>
      <c r="F31" s="12"/>
      <c r="G31" s="22"/>
    </row>
    <row r="32" spans="2:7" ht="15.75">
      <c r="B32" s="62"/>
      <c r="C32" s="19" t="s">
        <v>34</v>
      </c>
      <c r="D32" s="14"/>
      <c r="E32" s="14"/>
      <c r="F32" s="12"/>
      <c r="G32" s="12"/>
    </row>
    <row r="33" spans="1:7" ht="53.25" customHeight="1">
      <c r="A33" s="66">
        <v>6</v>
      </c>
      <c r="B33" s="67"/>
      <c r="C33" s="72" t="s">
        <v>0</v>
      </c>
      <c r="D33" s="14" t="s">
        <v>3</v>
      </c>
      <c r="E33" s="14">
        <v>3400</v>
      </c>
      <c r="F33" s="12">
        <v>0.2</v>
      </c>
      <c r="G33" s="12">
        <f>+E33*F33</f>
        <v>680</v>
      </c>
    </row>
    <row r="34" spans="2:7" ht="15.75">
      <c r="B34" s="62"/>
      <c r="C34" s="14"/>
      <c r="D34" s="14"/>
      <c r="E34" s="14"/>
      <c r="F34" s="12"/>
      <c r="G34" s="12"/>
    </row>
    <row r="35" spans="1:7" ht="76.5">
      <c r="A35" s="66">
        <v>7</v>
      </c>
      <c r="B35" s="67"/>
      <c r="C35" s="72" t="s">
        <v>35</v>
      </c>
      <c r="D35" s="14" t="s">
        <v>3</v>
      </c>
      <c r="E35" s="14">
        <v>3400</v>
      </c>
      <c r="F35" s="12">
        <v>2.2</v>
      </c>
      <c r="G35" s="12">
        <f>+E35*F35</f>
        <v>7480.000000000001</v>
      </c>
    </row>
    <row r="36" spans="2:7" ht="15.75">
      <c r="B36" s="62"/>
      <c r="C36" s="14"/>
      <c r="D36" s="14"/>
      <c r="E36" s="14"/>
      <c r="F36" s="12"/>
      <c r="G36" s="12"/>
    </row>
    <row r="37" spans="1:7" ht="89.25">
      <c r="A37" s="66">
        <v>8</v>
      </c>
      <c r="B37" s="67"/>
      <c r="C37" s="72" t="s">
        <v>8</v>
      </c>
      <c r="D37" s="14" t="s">
        <v>3</v>
      </c>
      <c r="E37" s="14">
        <v>3400</v>
      </c>
      <c r="F37" s="12">
        <v>4.2</v>
      </c>
      <c r="G37" s="12">
        <f>+E37*F37</f>
        <v>14280</v>
      </c>
    </row>
    <row r="38" spans="2:7" ht="15.75">
      <c r="B38" s="62"/>
      <c r="C38" s="14"/>
      <c r="D38" s="14"/>
      <c r="E38" s="14"/>
      <c r="F38" s="12"/>
      <c r="G38" s="12"/>
    </row>
    <row r="39" spans="1:7" ht="63.75">
      <c r="A39" s="66">
        <v>9</v>
      </c>
      <c r="B39" s="67"/>
      <c r="C39" s="72" t="s">
        <v>1</v>
      </c>
      <c r="D39" s="14" t="s">
        <v>3</v>
      </c>
      <c r="E39" s="24">
        <v>3400</v>
      </c>
      <c r="F39" s="12">
        <v>1</v>
      </c>
      <c r="G39" s="12">
        <f>+E39*F39</f>
        <v>3400</v>
      </c>
    </row>
    <row r="40" spans="2:7" ht="15.75">
      <c r="B40" s="62"/>
      <c r="C40" s="14"/>
      <c r="D40" s="14"/>
      <c r="E40" s="14"/>
      <c r="F40" s="12"/>
      <c r="G40" s="12"/>
    </row>
    <row r="41" spans="2:7" ht="15.75">
      <c r="B41" s="62"/>
      <c r="C41" s="23"/>
      <c r="D41" s="14"/>
      <c r="E41" s="24"/>
      <c r="F41" s="12"/>
      <c r="G41" s="12"/>
    </row>
    <row r="42" spans="2:7" ht="15.75">
      <c r="B42" s="62"/>
      <c r="C42" s="21" t="s">
        <v>6</v>
      </c>
      <c r="D42" s="14"/>
      <c r="E42" s="14"/>
      <c r="F42" s="12"/>
      <c r="G42" s="22">
        <f>SUM(G33:G41)</f>
        <v>25840</v>
      </c>
    </row>
    <row r="43" spans="2:7" ht="15.75">
      <c r="B43" s="62"/>
      <c r="C43" s="21"/>
      <c r="D43" s="14"/>
      <c r="E43" s="14"/>
      <c r="F43" s="12"/>
      <c r="G43" s="22"/>
    </row>
    <row r="44" spans="1:7" ht="127.5">
      <c r="A44" s="66">
        <v>10</v>
      </c>
      <c r="B44" s="67"/>
      <c r="C44" s="72" t="s">
        <v>71</v>
      </c>
      <c r="D44" s="14" t="s">
        <v>2</v>
      </c>
      <c r="E44" s="24">
        <v>130</v>
      </c>
      <c r="F44" s="12">
        <v>159</v>
      </c>
      <c r="G44" s="12">
        <f>+E44*F44</f>
        <v>20670</v>
      </c>
    </row>
    <row r="45" spans="2:9" ht="15.75">
      <c r="B45" s="62"/>
      <c r="C45" s="14"/>
      <c r="D45" s="14"/>
      <c r="E45" s="14"/>
      <c r="F45" s="12"/>
      <c r="G45" s="12"/>
      <c r="H45" s="2"/>
      <c r="I45" s="1"/>
    </row>
    <row r="46" spans="1:9" ht="153">
      <c r="A46" s="66">
        <v>11</v>
      </c>
      <c r="B46" s="67"/>
      <c r="C46" s="72" t="s">
        <v>70</v>
      </c>
      <c r="D46" s="14" t="s">
        <v>2</v>
      </c>
      <c r="E46" s="24">
        <v>160</v>
      </c>
      <c r="F46" s="12">
        <v>40</v>
      </c>
      <c r="G46" s="12">
        <f>+E46*F46</f>
        <v>6400</v>
      </c>
      <c r="H46" s="2"/>
      <c r="I46" s="1"/>
    </row>
    <row r="47" spans="2:7" ht="15.75">
      <c r="B47" s="62"/>
      <c r="C47" s="14"/>
      <c r="D47" s="14"/>
      <c r="E47" s="14"/>
      <c r="F47" s="12"/>
      <c r="G47" s="12"/>
    </row>
    <row r="48" spans="1:7" ht="127.5">
      <c r="A48" s="66">
        <v>12</v>
      </c>
      <c r="B48" s="67"/>
      <c r="C48" s="72" t="s">
        <v>4</v>
      </c>
      <c r="D48" s="14" t="s">
        <v>2</v>
      </c>
      <c r="E48" s="24">
        <v>160</v>
      </c>
      <c r="F48" s="12">
        <v>79.5</v>
      </c>
      <c r="G48" s="12">
        <f>+E48*F48</f>
        <v>12720</v>
      </c>
    </row>
    <row r="49" spans="1:7" ht="102">
      <c r="A49" s="66">
        <v>13</v>
      </c>
      <c r="B49" s="67"/>
      <c r="C49" s="72" t="s">
        <v>68</v>
      </c>
      <c r="D49" s="14" t="s">
        <v>36</v>
      </c>
      <c r="E49" s="24">
        <v>1</v>
      </c>
      <c r="F49" s="12">
        <v>4200</v>
      </c>
      <c r="G49" s="12">
        <f>+E49*F49</f>
        <v>4200</v>
      </c>
    </row>
    <row r="50" spans="2:7" ht="15.75">
      <c r="B50" s="62"/>
      <c r="C50" s="23"/>
      <c r="D50" s="14"/>
      <c r="E50" s="24"/>
      <c r="F50" s="12"/>
      <c r="G50" s="12"/>
    </row>
    <row r="51" spans="2:7" ht="15.75">
      <c r="B51" s="62"/>
      <c r="C51" s="23"/>
      <c r="D51" s="14"/>
      <c r="E51" s="24"/>
      <c r="F51" s="12"/>
      <c r="G51" s="12"/>
    </row>
    <row r="52" spans="2:7" ht="15.75">
      <c r="B52" s="62"/>
      <c r="C52" s="21" t="s">
        <v>6</v>
      </c>
      <c r="D52" s="14"/>
      <c r="E52" s="14"/>
      <c r="F52" s="12"/>
      <c r="G52" s="22">
        <f>SUM(G44:G49)</f>
        <v>43990</v>
      </c>
    </row>
    <row r="53" spans="2:7" ht="15.75">
      <c r="B53" s="62"/>
      <c r="C53" s="14"/>
      <c r="D53" s="14"/>
      <c r="E53" s="14"/>
      <c r="F53" s="12"/>
      <c r="G53" s="12"/>
    </row>
    <row r="54" spans="2:7" ht="15.75">
      <c r="B54" s="64"/>
      <c r="C54" s="25" t="s">
        <v>7</v>
      </c>
      <c r="D54" s="25"/>
      <c r="E54" s="25"/>
      <c r="F54" s="12"/>
      <c r="G54" s="22">
        <f>+G42+G52</f>
        <v>69830</v>
      </c>
    </row>
    <row r="55" spans="2:7" ht="15.75">
      <c r="B55" s="62"/>
      <c r="C55" s="14"/>
      <c r="D55" s="14"/>
      <c r="E55" s="14"/>
      <c r="F55" s="12"/>
      <c r="G55" s="12"/>
    </row>
    <row r="56" spans="1:7" ht="15.75">
      <c r="A56" s="65">
        <v>14</v>
      </c>
      <c r="B56" s="62"/>
      <c r="C56" s="14"/>
      <c r="D56" s="14"/>
      <c r="E56" s="14"/>
      <c r="F56" s="12"/>
      <c r="G56" s="12"/>
    </row>
    <row r="57" spans="1:10" s="1" customFormat="1" ht="15.75">
      <c r="A57" s="66"/>
      <c r="B57" s="67"/>
      <c r="C57" s="73" t="s">
        <v>27</v>
      </c>
      <c r="D57" s="10" t="s">
        <v>28</v>
      </c>
      <c r="E57" s="11">
        <v>80</v>
      </c>
      <c r="F57" s="12">
        <v>22</v>
      </c>
      <c r="G57" s="12">
        <f>E57*F57</f>
        <v>1760</v>
      </c>
      <c r="J57" s="5"/>
    </row>
    <row r="58" spans="1:7" ht="15.75">
      <c r="A58" s="66"/>
      <c r="B58" s="67"/>
      <c r="C58" s="73" t="s">
        <v>29</v>
      </c>
      <c r="D58" s="10" t="s">
        <v>28</v>
      </c>
      <c r="E58" s="11">
        <v>80</v>
      </c>
      <c r="F58" s="12">
        <v>18</v>
      </c>
      <c r="G58" s="12">
        <f>E58*F58</f>
        <v>1440</v>
      </c>
    </row>
    <row r="59" spans="1:7" ht="15.75">
      <c r="A59" s="66"/>
      <c r="B59" s="67"/>
      <c r="C59" s="73" t="s">
        <v>30</v>
      </c>
      <c r="D59" s="10" t="s">
        <v>28</v>
      </c>
      <c r="E59" s="11">
        <v>24</v>
      </c>
      <c r="F59" s="12">
        <v>50</v>
      </c>
      <c r="G59" s="12">
        <f>E59*F59</f>
        <v>1200</v>
      </c>
    </row>
    <row r="60" spans="2:7" ht="15.75">
      <c r="B60" s="62"/>
      <c r="C60" s="14"/>
      <c r="D60" s="14"/>
      <c r="E60" s="14"/>
      <c r="F60" s="12"/>
      <c r="G60" s="22">
        <f>SUM(G57:G59)</f>
        <v>4400</v>
      </c>
    </row>
    <row r="61" spans="2:7" ht="15.75">
      <c r="B61" s="62"/>
      <c r="C61" s="14"/>
      <c r="D61" s="14"/>
      <c r="E61" s="14"/>
      <c r="F61" s="12"/>
      <c r="G61" s="12"/>
    </row>
    <row r="62" spans="2:7" ht="15.75">
      <c r="B62" s="62"/>
      <c r="C62" s="21" t="s">
        <v>6</v>
      </c>
      <c r="D62" s="25"/>
      <c r="E62" s="25"/>
      <c r="F62" s="12"/>
      <c r="G62" s="26">
        <f>+G52+G60+G42+G30</f>
        <v>88540</v>
      </c>
    </row>
    <row r="63" spans="2:7" ht="15.75">
      <c r="B63" s="62"/>
      <c r="C63" s="14"/>
      <c r="D63" s="14"/>
      <c r="E63" s="14"/>
      <c r="F63" s="12"/>
      <c r="G63" s="26"/>
    </row>
    <row r="64" spans="2:7" ht="15.75">
      <c r="B64" s="62"/>
      <c r="C64" s="7" t="s">
        <v>37</v>
      </c>
      <c r="D64" s="7"/>
      <c r="E64" s="7"/>
      <c r="F64" s="8"/>
      <c r="G64" s="28">
        <v>2000</v>
      </c>
    </row>
    <row r="65" spans="2:7" ht="15.75">
      <c r="B65" s="62"/>
      <c r="C65" s="25" t="s">
        <v>7</v>
      </c>
      <c r="D65" s="14"/>
      <c r="E65" s="14"/>
      <c r="F65" s="12"/>
      <c r="G65" s="22">
        <f>SUM(G62:G64)</f>
        <v>90540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7">
      <selection activeCell="C23" sqref="C23"/>
    </sheetView>
  </sheetViews>
  <sheetFormatPr defaultColWidth="9.140625" defaultRowHeight="12.75"/>
  <cols>
    <col min="1" max="1" width="7.57421875" style="0" customWidth="1"/>
    <col min="2" max="2" width="45.140625" style="0" customWidth="1"/>
    <col min="3" max="3" width="19.421875" style="0" customWidth="1"/>
    <col min="5" max="5" width="11.8515625" style="0" bestFit="1" customWidth="1"/>
  </cols>
  <sheetData>
    <row r="1" spans="1:3" ht="15.75">
      <c r="A1" s="29" t="s">
        <v>54</v>
      </c>
      <c r="B1" s="30"/>
      <c r="C1" s="31" t="s">
        <v>55</v>
      </c>
    </row>
    <row r="2" spans="1:3" ht="15.75">
      <c r="A2" s="29"/>
      <c r="B2" s="30"/>
      <c r="C2" s="30"/>
    </row>
    <row r="3" spans="1:3" ht="15.75">
      <c r="A3" s="105" t="s">
        <v>56</v>
      </c>
      <c r="B3" s="105"/>
      <c r="C3" s="105"/>
    </row>
    <row r="4" spans="1:3" ht="15.75">
      <c r="A4" s="105"/>
      <c r="B4" s="105"/>
      <c r="C4" s="105"/>
    </row>
    <row r="5" spans="1:3" ht="15.75">
      <c r="A5" s="105" t="s">
        <v>52</v>
      </c>
      <c r="B5" s="105"/>
      <c r="C5" s="105"/>
    </row>
    <row r="6" spans="1:3" ht="12.75">
      <c r="A6" s="32"/>
      <c r="B6" s="30"/>
      <c r="C6" s="30"/>
    </row>
    <row r="7" spans="1:3" ht="15.75">
      <c r="A7" s="34"/>
      <c r="B7" s="35"/>
      <c r="C7" s="36"/>
    </row>
    <row r="8" spans="1:3" ht="15.75">
      <c r="A8" s="106"/>
      <c r="B8" s="107"/>
      <c r="C8" s="107"/>
    </row>
    <row r="9" spans="1:3" ht="24" customHeight="1">
      <c r="A9" s="102"/>
      <c r="B9" s="103"/>
      <c r="C9" s="104"/>
    </row>
    <row r="10" spans="1:3" ht="24" customHeight="1">
      <c r="A10" s="56"/>
      <c r="B10" s="57"/>
      <c r="C10" s="33" t="s">
        <v>38</v>
      </c>
    </row>
    <row r="11" spans="1:3" ht="42" customHeight="1">
      <c r="A11" s="37" t="s">
        <v>39</v>
      </c>
      <c r="B11" s="58" t="s">
        <v>40</v>
      </c>
      <c r="C11" s="46"/>
    </row>
    <row r="12" spans="1:3" ht="30.75" customHeight="1">
      <c r="A12" s="38" t="s">
        <v>41</v>
      </c>
      <c r="B12" s="39" t="s">
        <v>42</v>
      </c>
      <c r="C12" s="47">
        <f>computo!G62</f>
        <v>88540</v>
      </c>
    </row>
    <row r="13" spans="1:3" ht="30.75" customHeight="1">
      <c r="A13" s="38" t="s">
        <v>43</v>
      </c>
      <c r="B13" s="39" t="s">
        <v>44</v>
      </c>
      <c r="C13" s="47">
        <f>computo!G64</f>
        <v>2000</v>
      </c>
    </row>
    <row r="14" spans="1:3" ht="23.25" customHeight="1">
      <c r="A14" s="40"/>
      <c r="B14" s="59" t="s">
        <v>45</v>
      </c>
      <c r="C14" s="48">
        <f>C13+C12</f>
        <v>90540</v>
      </c>
    </row>
    <row r="15" spans="1:3" ht="22.5" customHeight="1">
      <c r="A15" s="41"/>
      <c r="B15" s="60"/>
      <c r="C15" s="49"/>
    </row>
    <row r="16" spans="1:3" ht="21.75" customHeight="1">
      <c r="A16" s="37" t="s">
        <v>46</v>
      </c>
      <c r="B16" s="58" t="s">
        <v>47</v>
      </c>
      <c r="C16" s="50"/>
    </row>
    <row r="17" spans="1:3" ht="26.25">
      <c r="A17" s="44" t="s">
        <v>57</v>
      </c>
      <c r="B17" s="45" t="s">
        <v>53</v>
      </c>
      <c r="C17" s="50">
        <v>1600</v>
      </c>
    </row>
    <row r="18" spans="1:3" ht="15.75">
      <c r="A18" s="42" t="s">
        <v>48</v>
      </c>
      <c r="B18" s="43" t="s">
        <v>49</v>
      </c>
      <c r="C18" s="50">
        <v>360</v>
      </c>
    </row>
    <row r="19" spans="1:3" ht="15.75">
      <c r="A19" s="37"/>
      <c r="B19" s="61" t="s">
        <v>50</v>
      </c>
      <c r="C19" s="51">
        <f>SUM(C16:C18)</f>
        <v>1960</v>
      </c>
    </row>
    <row r="20" spans="1:3" ht="15.75">
      <c r="A20" s="37"/>
      <c r="B20" s="61"/>
      <c r="C20" s="51"/>
    </row>
    <row r="21" spans="1:3" ht="15.75">
      <c r="A21" s="37"/>
      <c r="B21" s="61" t="s">
        <v>63</v>
      </c>
      <c r="C21" s="51">
        <f>C14+C19</f>
        <v>92500</v>
      </c>
    </row>
    <row r="22" spans="1:3" ht="15.75">
      <c r="A22" s="37"/>
      <c r="B22" s="61"/>
      <c r="C22" s="51"/>
    </row>
    <row r="23" spans="1:3" ht="15.75">
      <c r="A23" s="37" t="s">
        <v>58</v>
      </c>
      <c r="B23" s="61" t="s">
        <v>59</v>
      </c>
      <c r="C23" s="47">
        <f>0.2*C14</f>
        <v>18108</v>
      </c>
    </row>
    <row r="24" spans="1:3" ht="15.75">
      <c r="A24" s="37" t="s">
        <v>60</v>
      </c>
      <c r="B24" s="61" t="s">
        <v>61</v>
      </c>
      <c r="C24" s="47">
        <f>0.2*C19</f>
        <v>392</v>
      </c>
    </row>
    <row r="25" spans="1:3" ht="15.75">
      <c r="A25" s="40"/>
      <c r="B25" s="59" t="s">
        <v>62</v>
      </c>
      <c r="C25" s="52">
        <f>C23+C24</f>
        <v>18500</v>
      </c>
    </row>
    <row r="26" spans="1:5" ht="16.5" thickBot="1">
      <c r="A26" s="54"/>
      <c r="B26" s="55" t="s">
        <v>51</v>
      </c>
      <c r="C26" s="53">
        <f>C19+C14+C25</f>
        <v>111000</v>
      </c>
      <c r="E26" s="3"/>
    </row>
  </sheetData>
  <mergeCells count="5">
    <mergeCell ref="A9:C9"/>
    <mergeCell ref="A3:C3"/>
    <mergeCell ref="A4:C4"/>
    <mergeCell ref="A5:C5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</dc:creator>
  <cp:keywords/>
  <dc:description/>
  <cp:lastModifiedBy>LSagheddu</cp:lastModifiedBy>
  <cp:lastPrinted>2007-10-31T15:26:47Z</cp:lastPrinted>
  <dcterms:created xsi:type="dcterms:W3CDTF">2006-11-21T08:31:47Z</dcterms:created>
  <dcterms:modified xsi:type="dcterms:W3CDTF">2007-11-02T11:58:22Z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